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грант\культура\"/>
    </mc:Choice>
  </mc:AlternateContent>
  <bookViews>
    <workbookView xWindow="0" yWindow="0" windowWidth="28800" windowHeight="12135"/>
  </bookViews>
  <sheets>
    <sheet name="бюджет" sheetId="2" r:id="rId1"/>
    <sheet name="1" sheetId="5" r:id="rId2"/>
  </sheets>
  <calcPr calcId="152511"/>
</workbook>
</file>

<file path=xl/calcChain.xml><?xml version="1.0" encoding="utf-8"?>
<calcChain xmlns="http://schemas.openxmlformats.org/spreadsheetml/2006/main">
  <c r="F35" i="2" l="1"/>
  <c r="F31" i="2"/>
  <c r="E27" i="2"/>
  <c r="F27" i="2" s="1"/>
  <c r="F29" i="2"/>
  <c r="F30" i="2"/>
  <c r="E26" i="2"/>
  <c r="F26" i="2" s="1"/>
  <c r="F25" i="2"/>
  <c r="F24" i="2"/>
  <c r="E13" i="2"/>
  <c r="F13" i="2" s="1"/>
  <c r="E12" i="2"/>
  <c r="F12" i="2" s="1"/>
  <c r="F14" i="2"/>
  <c r="F15" i="2"/>
  <c r="F11" i="2"/>
  <c r="F37" i="2" l="1"/>
  <c r="F36" i="2"/>
  <c r="F19" i="2"/>
  <c r="F18" i="2"/>
  <c r="F17" i="2"/>
  <c r="F42" i="2" l="1"/>
  <c r="E28" i="2"/>
  <c r="F20" i="2"/>
  <c r="F44" i="2" l="1"/>
</calcChain>
</file>

<file path=xl/sharedStrings.xml><?xml version="1.0" encoding="utf-8"?>
<sst xmlns="http://schemas.openxmlformats.org/spreadsheetml/2006/main" count="62" uniqueCount="49">
  <si>
    <t>Найменування витрат</t>
  </si>
  <si>
    <t>Період/Кількість</t>
  </si>
  <si>
    <t>Одиниця виміру</t>
  </si>
  <si>
    <t>Витрати
за одиницю, грн</t>
  </si>
  <si>
    <t>Всього, грн</t>
  </si>
  <si>
    <t>шт.</t>
  </si>
  <si>
    <t>чол.</t>
  </si>
  <si>
    <t>Перша частина проекту:пленер різблярів</t>
  </si>
  <si>
    <t xml:space="preserve">Доїзд учасників </t>
  </si>
  <si>
    <t>чол</t>
  </si>
  <si>
    <t xml:space="preserve">Проживання учасників </t>
  </si>
  <si>
    <t>7</t>
  </si>
  <si>
    <t>дні</t>
  </si>
  <si>
    <t>Харчування учасників 10 500 грн ( 10 чоловік,7 днів, по 150 грн доба)</t>
  </si>
  <si>
    <t>10 чоловік,7 днів, по 150 грн доба</t>
  </si>
  <si>
    <t>10 чловік,  7 днів, по 200 грн доба</t>
  </si>
  <si>
    <t>Пальне для бензопил 3000 грн (20 літрів по 30 грн)</t>
  </si>
  <si>
    <t>літри</t>
  </si>
  <si>
    <t xml:space="preserve">Аренда біотуалетів(берег річки) </t>
  </si>
  <si>
    <t>Матеріали для побудови пірса для катамаранів</t>
  </si>
  <si>
    <t>Витрати</t>
  </si>
  <si>
    <t xml:space="preserve"> примітки</t>
  </si>
  <si>
    <t>дошка 40/150/4500,</t>
  </si>
  <si>
    <t>метр</t>
  </si>
  <si>
    <t>брус 150/150/6000</t>
  </si>
  <si>
    <t>уголок металевий 7</t>
  </si>
  <si>
    <t>Друга частина проекту:музично-екологічний пленер</t>
  </si>
  <si>
    <t xml:space="preserve">Аренда: сцена ,звук,світло </t>
  </si>
  <si>
    <t>(10квт)-20.000 грн</t>
  </si>
  <si>
    <t>(10 чловік,  3 дні, по 250 грн доба)</t>
  </si>
  <si>
    <t>10 чоловік,3 дні , по 150 грн доба</t>
  </si>
  <si>
    <t xml:space="preserve">Доїзд учасників(музикантів)  </t>
  </si>
  <si>
    <t xml:space="preserve">Харчування учасників </t>
  </si>
  <si>
    <t xml:space="preserve">Генеретаор та пальне </t>
  </si>
  <si>
    <t xml:space="preserve">Довезення учасників та глядачів(аренда лодок та катамаранів) </t>
  </si>
  <si>
    <t xml:space="preserve">Фото та відеозйомка проекту(камери+дрон) </t>
  </si>
  <si>
    <t>Монтаж відеофільму</t>
  </si>
  <si>
    <t>роб.</t>
  </si>
  <si>
    <t>Сувенірна продукція з еко-острова</t>
  </si>
  <si>
    <t>Реклама проекту</t>
  </si>
  <si>
    <t>Поліграфія</t>
  </si>
  <si>
    <t>афіші,флаера,бейджи</t>
  </si>
  <si>
    <t>Підсумок</t>
  </si>
  <si>
    <t xml:space="preserve">інтернет, таргетивна реклама </t>
  </si>
  <si>
    <t xml:space="preserve">аренда катера на період проекту </t>
  </si>
  <si>
    <t xml:space="preserve">(футболки,магніти,листівки) </t>
  </si>
  <si>
    <t xml:space="preserve">Оплата охорони </t>
  </si>
  <si>
    <t xml:space="preserve">ВСЬОГО  </t>
  </si>
  <si>
    <t>Проектор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</si>
</sst>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&quot;$&quot;#,##0"/>
    <numFmt numFmtId="166" formatCode="#,##0.00_ ;[Red]\-#,##0.00\ "/>
    <numFmt numFmtId="168" formatCode="_(* #,##0_);_(* \(#,##0\);_(* &quot;-&quot;_);_(@_)"/>
  </numFmts>
  <fonts count="13" x14ac:knownFonts="1">
    <font>
      <sz val="11"/>
      <color rgb="FF000000"/>
      <name val="Calibri"/>
    </font>
    <font>
      <sz val="10"/>
      <name val="Arial"/>
    </font>
    <font>
      <b/>
      <sz val="10"/>
      <name val="Arial"/>
    </font>
    <font>
      <b/>
      <sz val="9"/>
      <name val="Arial"/>
    </font>
    <font>
      <b/>
      <sz val="11"/>
      <color rgb="FF000000"/>
      <name val="Arial"/>
    </font>
    <font>
      <i/>
      <sz val="10"/>
      <name val="Arial"/>
    </font>
    <font>
      <b/>
      <i/>
      <sz val="10"/>
      <name val="Arial"/>
    </font>
    <font>
      <sz val="11"/>
      <name val="Calibri"/>
    </font>
    <font>
      <sz val="10.5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.5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2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3" borderId="5" xfId="0" applyFont="1" applyFill="1" applyBorder="1"/>
    <xf numFmtId="0" fontId="1" fillId="3" borderId="2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1" fillId="0" borderId="0" xfId="0" applyNumberFormat="1" applyFont="1"/>
    <xf numFmtId="166" fontId="1" fillId="0" borderId="19" xfId="0" applyNumberFormat="1" applyFont="1" applyBorder="1"/>
    <xf numFmtId="166" fontId="1" fillId="0" borderId="0" xfId="0" applyNumberFormat="1" applyFont="1" applyAlignment="1">
      <alignment horizontal="center"/>
    </xf>
    <xf numFmtId="0" fontId="2" fillId="0" borderId="21" xfId="0" applyFont="1" applyBorder="1"/>
    <xf numFmtId="0" fontId="2" fillId="0" borderId="5" xfId="0" applyFont="1" applyBorder="1"/>
    <xf numFmtId="166" fontId="2" fillId="0" borderId="21" xfId="0" applyNumberFormat="1" applyFont="1" applyBorder="1"/>
    <xf numFmtId="166" fontId="2" fillId="0" borderId="5" xfId="0" applyNumberFormat="1" applyFont="1" applyBorder="1"/>
    <xf numFmtId="0" fontId="2" fillId="0" borderId="23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12" xfId="0" applyFont="1" applyBorder="1"/>
    <xf numFmtId="166" fontId="1" fillId="0" borderId="6" xfId="0" applyNumberFormat="1" applyFont="1" applyBorder="1"/>
    <xf numFmtId="166" fontId="1" fillId="0" borderId="12" xfId="0" applyNumberFormat="1" applyFont="1" applyBorder="1"/>
    <xf numFmtId="0" fontId="1" fillId="0" borderId="23" xfId="0" applyFont="1" applyBorder="1"/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/>
    <xf numFmtId="166" fontId="2" fillId="3" borderId="2" xfId="0" applyNumberFormat="1" applyFont="1" applyFill="1" applyBorder="1"/>
    <xf numFmtId="168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Font="1" applyAlignment="1"/>
    <xf numFmtId="0" fontId="2" fillId="2" borderId="4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9" xfId="0" applyFont="1" applyBorder="1"/>
    <xf numFmtId="0" fontId="7" fillId="0" borderId="11" xfId="0" applyFont="1" applyBorder="1"/>
    <xf numFmtId="0" fontId="5" fillId="0" borderId="0" xfId="0" applyFont="1" applyAlignment="1">
      <alignment horizontal="left" vertical="center" wrapText="1"/>
    </xf>
    <xf numFmtId="0" fontId="7" fillId="0" borderId="22" xfId="0" applyFont="1" applyBorder="1"/>
    <xf numFmtId="0" fontId="9" fillId="3" borderId="20" xfId="0" applyFont="1" applyFill="1" applyBorder="1" applyAlignment="1">
      <alignment horizontal="center"/>
    </xf>
    <xf numFmtId="0" fontId="8" fillId="0" borderId="0" xfId="0" applyFont="1" applyAlignment="1"/>
    <xf numFmtId="49" fontId="10" fillId="0" borderId="19" xfId="0" applyNumberFormat="1" applyFont="1" applyBorder="1" applyAlignment="1">
      <alignment horizontal="right"/>
    </xf>
    <xf numFmtId="166" fontId="10" fillId="0" borderId="19" xfId="0" applyNumberFormat="1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10" fillId="0" borderId="19" xfId="0" applyFont="1" applyBorder="1"/>
    <xf numFmtId="0" fontId="9" fillId="2" borderId="14" xfId="0" applyFont="1" applyFill="1" applyBorder="1" applyAlignment="1">
      <alignment horizontal="center" vertical="center" wrapText="1"/>
    </xf>
    <xf numFmtId="0" fontId="11" fillId="0" borderId="20" xfId="0" applyFont="1" applyBorder="1"/>
    <xf numFmtId="0" fontId="1" fillId="0" borderId="13" xfId="0" applyFont="1" applyBorder="1"/>
    <xf numFmtId="166" fontId="1" fillId="0" borderId="13" xfId="0" applyNumberFormat="1" applyFont="1" applyBorder="1"/>
    <xf numFmtId="0" fontId="1" fillId="0" borderId="13" xfId="0" applyFont="1" applyBorder="1" applyAlignment="1">
      <alignment wrapText="1"/>
    </xf>
    <xf numFmtId="0" fontId="1" fillId="0" borderId="25" xfId="0" applyFont="1" applyBorder="1"/>
    <xf numFmtId="0" fontId="2" fillId="0" borderId="25" xfId="0" applyFont="1" applyBorder="1"/>
    <xf numFmtId="166" fontId="1" fillId="0" borderId="25" xfId="0" applyNumberFormat="1" applyFont="1" applyBorder="1"/>
    <xf numFmtId="166" fontId="2" fillId="0" borderId="25" xfId="0" applyNumberFormat="1" applyFont="1" applyBorder="1"/>
    <xf numFmtId="166" fontId="1" fillId="0" borderId="25" xfId="0" applyNumberFormat="1" applyFont="1" applyBorder="1" applyAlignment="1">
      <alignment horizontal="center"/>
    </xf>
    <xf numFmtId="166" fontId="10" fillId="0" borderId="25" xfId="0" applyNumberFormat="1" applyFont="1" applyBorder="1" applyAlignment="1">
      <alignment horizontal="center"/>
    </xf>
    <xf numFmtId="166" fontId="1" fillId="0" borderId="26" xfId="0" applyNumberFormat="1" applyFont="1" applyBorder="1"/>
    <xf numFmtId="0" fontId="8" fillId="0" borderId="25" xfId="0" applyFont="1" applyBorder="1" applyAlignment="1">
      <alignment vertical="center"/>
    </xf>
    <xf numFmtId="0" fontId="1" fillId="0" borderId="25" xfId="0" applyFont="1" applyBorder="1" applyAlignment="1">
      <alignment wrapText="1"/>
    </xf>
    <xf numFmtId="0" fontId="1" fillId="0" borderId="13" xfId="0" applyFont="1" applyBorder="1" applyAlignment="1">
      <alignment horizontal="left"/>
    </xf>
    <xf numFmtId="0" fontId="6" fillId="0" borderId="13" xfId="0" applyFont="1" applyBorder="1"/>
    <xf numFmtId="0" fontId="2" fillId="0" borderId="13" xfId="0" applyFont="1" applyBorder="1" applyAlignment="1">
      <alignment horizontal="center"/>
    </xf>
    <xf numFmtId="166" fontId="1" fillId="0" borderId="27" xfId="0" applyNumberFormat="1" applyFont="1" applyBorder="1"/>
    <xf numFmtId="166" fontId="2" fillId="0" borderId="27" xfId="0" applyNumberFormat="1" applyFont="1" applyBorder="1"/>
    <xf numFmtId="166" fontId="2" fillId="0" borderId="24" xfId="0" applyNumberFormat="1" applyFont="1" applyBorder="1"/>
    <xf numFmtId="0" fontId="1" fillId="0" borderId="28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6" xfId="0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9" fillId="3" borderId="24" xfId="0" applyFont="1" applyFill="1" applyBorder="1"/>
    <xf numFmtId="0" fontId="1" fillId="3" borderId="24" xfId="0" applyFont="1" applyFill="1" applyBorder="1"/>
    <xf numFmtId="166" fontId="10" fillId="0" borderId="13" xfId="0" applyNumberFormat="1" applyFont="1" applyBorder="1"/>
    <xf numFmtId="0" fontId="7" fillId="0" borderId="10" xfId="0" applyFont="1" applyBorder="1"/>
    <xf numFmtId="0" fontId="1" fillId="3" borderId="30" xfId="0" applyFont="1" applyFill="1" applyBorder="1" applyAlignment="1">
      <alignment wrapText="1"/>
    </xf>
    <xf numFmtId="0" fontId="1" fillId="0" borderId="31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" fillId="3" borderId="26" xfId="0" applyFont="1" applyFill="1" applyBorder="1" applyAlignment="1">
      <alignment wrapText="1"/>
    </xf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2" fillId="0" borderId="25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55"/>
  <sheetViews>
    <sheetView tabSelected="1" topLeftCell="A2" workbookViewId="0">
      <selection activeCell="B29" sqref="B29:B30"/>
    </sheetView>
  </sheetViews>
  <sheetFormatPr defaultColWidth="14.42578125" defaultRowHeight="15" customHeight="1" outlineLevelCol="1" x14ac:dyDescent="0.25"/>
  <cols>
    <col min="1" max="1" width="4.42578125" customWidth="1"/>
    <col min="2" max="2" width="57.28515625" customWidth="1"/>
    <col min="3" max="3" width="17" customWidth="1"/>
    <col min="4" max="4" width="10.85546875" customWidth="1"/>
    <col min="5" max="5" width="15.140625" customWidth="1"/>
    <col min="6" max="6" width="12.28515625" customWidth="1"/>
    <col min="7" max="7" width="40.5703125" customWidth="1" outlineLevel="1"/>
    <col min="8" max="28" width="9.140625" customWidth="1"/>
  </cols>
  <sheetData>
    <row r="1" spans="1:28" ht="12.75" hidden="1" customHeight="1" x14ac:dyDescent="0.25">
      <c r="A1" s="43"/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75" customHeight="1" x14ac:dyDescent="0.25">
      <c r="A2" s="4"/>
      <c r="B2" s="1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5" customHeight="1" x14ac:dyDescent="0.25">
      <c r="A3" s="5"/>
      <c r="B3" s="5"/>
      <c r="C3" s="6"/>
      <c r="D3" s="6"/>
      <c r="E3" s="6"/>
      <c r="F3" s="6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20.25" customHeight="1" x14ac:dyDescent="0.25">
      <c r="A4" s="2"/>
      <c r="B4" s="5"/>
      <c r="C4" s="6"/>
      <c r="D4" s="6"/>
      <c r="E4" s="51"/>
      <c r="F4" s="44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12.75" customHeight="1" thickBot="1" x14ac:dyDescent="0.3">
      <c r="A5" s="2"/>
      <c r="B5" s="1"/>
      <c r="C5" s="1"/>
      <c r="D5" s="1"/>
      <c r="E5" s="9"/>
      <c r="F5" s="1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 x14ac:dyDescent="0.25">
      <c r="A6" s="45" t="s">
        <v>0</v>
      </c>
      <c r="B6" s="46"/>
      <c r="C6" s="60" t="s">
        <v>20</v>
      </c>
      <c r="D6" s="49"/>
      <c r="E6" s="49"/>
      <c r="F6" s="50"/>
      <c r="G6" s="62" t="s">
        <v>21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91.5" customHeight="1" thickBot="1" x14ac:dyDescent="0.3">
      <c r="A7" s="47"/>
      <c r="B7" s="48"/>
      <c r="C7" s="10" t="s">
        <v>1</v>
      </c>
      <c r="D7" s="11" t="s">
        <v>2</v>
      </c>
      <c r="E7" s="12" t="s">
        <v>3</v>
      </c>
      <c r="F7" s="13" t="s">
        <v>4</v>
      </c>
      <c r="G7" s="9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1.25" customHeight="1" thickBot="1" x14ac:dyDescent="0.3">
      <c r="A8" s="14"/>
      <c r="B8" s="1"/>
      <c r="C8" s="15"/>
      <c r="D8" s="15"/>
      <c r="E8" s="15"/>
      <c r="F8" s="64"/>
      <c r="G8" s="8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6.5" customHeight="1" thickBot="1" x14ac:dyDescent="0.3">
      <c r="A9" s="53" t="s">
        <v>7</v>
      </c>
      <c r="B9" s="52"/>
      <c r="C9" s="16"/>
      <c r="D9" s="16"/>
      <c r="E9" s="16"/>
      <c r="F9" s="88"/>
      <c r="G9" s="9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1.25" customHeight="1" x14ac:dyDescent="0.25">
      <c r="A10" s="18"/>
      <c r="B10" s="1"/>
      <c r="C10" s="15"/>
      <c r="D10" s="1"/>
      <c r="E10" s="15"/>
      <c r="F10" s="64"/>
      <c r="G10" s="9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8.75" customHeight="1" x14ac:dyDescent="0.25">
      <c r="A11" s="19"/>
      <c r="B11" s="95" t="s">
        <v>8</v>
      </c>
      <c r="C11" s="61">
        <v>10</v>
      </c>
      <c r="D11" s="59" t="s">
        <v>9</v>
      </c>
      <c r="E11" s="56">
        <v>600</v>
      </c>
      <c r="F11" s="89">
        <f>C11*E11</f>
        <v>6000</v>
      </c>
      <c r="G11" s="8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customHeight="1" x14ac:dyDescent="0.25">
      <c r="A12" s="18"/>
      <c r="B12" s="54" t="s">
        <v>10</v>
      </c>
      <c r="C12" s="55" t="s">
        <v>11</v>
      </c>
      <c r="D12" s="59" t="s">
        <v>12</v>
      </c>
      <c r="E12" s="56">
        <f>10*200</f>
        <v>2000</v>
      </c>
      <c r="F12" s="89">
        <f t="shared" ref="F12:F15" si="0">C12*E12</f>
        <v>14000</v>
      </c>
      <c r="G12" s="93" t="s">
        <v>15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2.75" customHeight="1" x14ac:dyDescent="0.25">
      <c r="A13" s="18"/>
      <c r="B13" s="57" t="s">
        <v>13</v>
      </c>
      <c r="C13" s="61">
        <v>7</v>
      </c>
      <c r="D13" s="59" t="s">
        <v>12</v>
      </c>
      <c r="E13" s="56">
        <f>150*10</f>
        <v>1500</v>
      </c>
      <c r="F13" s="89">
        <f>C13*E13</f>
        <v>10500</v>
      </c>
      <c r="G13" s="93" t="s">
        <v>14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2.75" customHeight="1" x14ac:dyDescent="0.25">
      <c r="A14" s="18"/>
      <c r="B14" s="58" t="s">
        <v>16</v>
      </c>
      <c r="C14" s="61">
        <v>20</v>
      </c>
      <c r="D14" s="59" t="s">
        <v>17</v>
      </c>
      <c r="E14" s="56">
        <v>30</v>
      </c>
      <c r="F14" s="89">
        <f t="shared" si="0"/>
        <v>600</v>
      </c>
      <c r="G14" s="8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2.75" customHeight="1" x14ac:dyDescent="0.25">
      <c r="A15" s="18"/>
      <c r="B15" s="58" t="s">
        <v>18</v>
      </c>
      <c r="C15" s="61">
        <v>4</v>
      </c>
      <c r="D15" s="59" t="s">
        <v>5</v>
      </c>
      <c r="E15" s="56">
        <v>1000</v>
      </c>
      <c r="F15" s="89">
        <f t="shared" si="0"/>
        <v>4000</v>
      </c>
      <c r="G15" s="8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8"/>
      <c r="B16" s="96" t="s">
        <v>19</v>
      </c>
      <c r="C16" s="15"/>
      <c r="D16" s="22"/>
      <c r="E16" s="21"/>
      <c r="F16" s="65"/>
      <c r="G16" s="8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customHeight="1" x14ac:dyDescent="0.25">
      <c r="A17" s="18"/>
      <c r="B17" s="57" t="s">
        <v>22</v>
      </c>
      <c r="C17" s="15">
        <v>20</v>
      </c>
      <c r="D17" s="59" t="s">
        <v>5</v>
      </c>
      <c r="E17" s="21">
        <v>84</v>
      </c>
      <c r="F17" s="65">
        <f>C17*E17</f>
        <v>1680</v>
      </c>
      <c r="G17" s="8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customHeight="1" x14ac:dyDescent="0.25">
      <c r="A18" s="18"/>
      <c r="B18" s="57" t="s">
        <v>24</v>
      </c>
      <c r="C18" s="15">
        <v>4</v>
      </c>
      <c r="D18" s="59" t="s">
        <v>5</v>
      </c>
      <c r="E18" s="21">
        <v>446</v>
      </c>
      <c r="F18" s="65">
        <f t="shared" ref="F18:F19" si="1">E18*C18</f>
        <v>1784</v>
      </c>
      <c r="G18" s="8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 thickBot="1" x14ac:dyDescent="0.3">
      <c r="A19" s="18"/>
      <c r="B19" s="57" t="s">
        <v>25</v>
      </c>
      <c r="C19" s="15">
        <v>12</v>
      </c>
      <c r="D19" s="59" t="s">
        <v>23</v>
      </c>
      <c r="E19" s="21">
        <v>180</v>
      </c>
      <c r="F19" s="65">
        <f t="shared" si="1"/>
        <v>2160</v>
      </c>
      <c r="G19" s="8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2.75" customHeight="1" thickBot="1" x14ac:dyDescent="0.3">
      <c r="A20" s="63" t="s">
        <v>42</v>
      </c>
      <c r="B20" s="23"/>
      <c r="C20" s="24"/>
      <c r="D20" s="25"/>
      <c r="E20" s="26"/>
      <c r="F20" s="81">
        <f>SUM(F11:F19)</f>
        <v>40724</v>
      </c>
      <c r="G20" s="8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33"/>
    </row>
    <row r="21" spans="1:28" s="42" customFormat="1" ht="16.5" customHeight="1" thickBot="1" x14ac:dyDescent="0.3">
      <c r="A21" s="53" t="s">
        <v>26</v>
      </c>
      <c r="B21" s="52"/>
      <c r="C21" s="16"/>
      <c r="D21" s="16"/>
      <c r="E21" s="16"/>
      <c r="F21" s="88"/>
      <c r="G21" s="9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customHeight="1" x14ac:dyDescent="0.25">
      <c r="A22" s="28"/>
      <c r="B22" s="29"/>
      <c r="C22" s="30"/>
      <c r="D22" s="31"/>
      <c r="E22" s="32"/>
      <c r="F22" s="31"/>
      <c r="G22" s="8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 x14ac:dyDescent="0.25">
      <c r="A23" s="18"/>
      <c r="B23" s="57" t="s">
        <v>27</v>
      </c>
      <c r="C23" s="15"/>
      <c r="D23" s="20"/>
      <c r="E23" s="21"/>
      <c r="F23" s="65">
        <v>20000</v>
      </c>
      <c r="G23" s="83" t="s">
        <v>28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 x14ac:dyDescent="0.25">
      <c r="A24" s="18"/>
      <c r="B24" s="57" t="s">
        <v>48</v>
      </c>
      <c r="C24" s="15">
        <v>1</v>
      </c>
      <c r="D24" s="72" t="s">
        <v>5</v>
      </c>
      <c r="E24" s="71">
        <v>1000</v>
      </c>
      <c r="F24" s="65">
        <f>C24*E24</f>
        <v>1000</v>
      </c>
      <c r="G24" s="8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 x14ac:dyDescent="0.25">
      <c r="A25" s="18"/>
      <c r="B25" s="57" t="s">
        <v>31</v>
      </c>
      <c r="C25" s="15">
        <v>10</v>
      </c>
      <c r="D25" s="72" t="s">
        <v>6</v>
      </c>
      <c r="E25" s="71">
        <v>600</v>
      </c>
      <c r="F25" s="79">
        <f>C25*E25</f>
        <v>6000</v>
      </c>
      <c r="G25" s="8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customHeight="1" x14ac:dyDescent="0.25">
      <c r="A26" s="18"/>
      <c r="B26" s="57" t="s">
        <v>10</v>
      </c>
      <c r="C26" s="15">
        <v>10</v>
      </c>
      <c r="D26" s="72" t="s">
        <v>6</v>
      </c>
      <c r="E26" s="71">
        <f>3*250</f>
        <v>750</v>
      </c>
      <c r="F26" s="79">
        <f t="shared" ref="F26:F31" si="2">C26*E26</f>
        <v>7500</v>
      </c>
      <c r="G26" s="83" t="s">
        <v>29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2.75" customHeight="1" x14ac:dyDescent="0.25">
      <c r="A27" s="18"/>
      <c r="B27" s="57" t="s">
        <v>32</v>
      </c>
      <c r="C27" s="15">
        <v>10</v>
      </c>
      <c r="D27" s="72" t="s">
        <v>6</v>
      </c>
      <c r="E27" s="71">
        <f>3*150</f>
        <v>450</v>
      </c>
      <c r="F27" s="79">
        <f t="shared" si="2"/>
        <v>4500</v>
      </c>
      <c r="G27" s="83" t="s">
        <v>30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2.75" customHeight="1" x14ac:dyDescent="0.25">
      <c r="A28" s="18"/>
      <c r="B28" s="74" t="s">
        <v>33</v>
      </c>
      <c r="C28" s="67"/>
      <c r="D28" s="71"/>
      <c r="E28" s="71" t="e">
        <f>0.22*#REF!</f>
        <v>#REF!</v>
      </c>
      <c r="F28" s="79">
        <v>5000</v>
      </c>
      <c r="G28" s="8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customHeight="1" x14ac:dyDescent="0.25">
      <c r="A29" s="18"/>
      <c r="B29" s="74" t="s">
        <v>34</v>
      </c>
      <c r="C29" s="67">
        <v>1</v>
      </c>
      <c r="D29" s="72" t="s">
        <v>5</v>
      </c>
      <c r="E29" s="71">
        <v>10000</v>
      </c>
      <c r="F29" s="79">
        <f t="shared" si="2"/>
        <v>10000</v>
      </c>
      <c r="G29" s="8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customHeight="1" x14ac:dyDescent="0.25">
      <c r="A30" s="18"/>
      <c r="B30" s="74" t="s">
        <v>35</v>
      </c>
      <c r="C30" s="67">
        <v>1</v>
      </c>
      <c r="D30" s="72" t="s">
        <v>5</v>
      </c>
      <c r="E30" s="71">
        <v>4000</v>
      </c>
      <c r="F30" s="79">
        <f t="shared" si="2"/>
        <v>4000</v>
      </c>
      <c r="G30" s="8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 x14ac:dyDescent="0.25">
      <c r="A31" s="18"/>
      <c r="B31" s="74" t="s">
        <v>36</v>
      </c>
      <c r="C31" s="67">
        <v>1</v>
      </c>
      <c r="D31" s="72" t="s">
        <v>37</v>
      </c>
      <c r="E31" s="69">
        <v>5000</v>
      </c>
      <c r="F31" s="79">
        <f t="shared" si="2"/>
        <v>5000</v>
      </c>
      <c r="G31" s="8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42" customFormat="1" ht="12.75" customHeight="1" x14ac:dyDescent="0.25">
      <c r="A32" s="18"/>
      <c r="B32" s="74"/>
      <c r="C32" s="67"/>
      <c r="D32" s="72"/>
      <c r="E32" s="69"/>
      <c r="F32" s="79"/>
      <c r="G32" s="8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34"/>
      <c r="B33" s="97" t="s">
        <v>38</v>
      </c>
      <c r="C33" s="67"/>
      <c r="D33" s="69"/>
      <c r="E33" s="69"/>
      <c r="F33" s="79"/>
      <c r="G33" s="8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8" customHeight="1" x14ac:dyDescent="0.25">
      <c r="A34" s="34"/>
      <c r="B34" s="74" t="s">
        <v>45</v>
      </c>
      <c r="C34" s="67"/>
      <c r="D34" s="69"/>
      <c r="E34" s="69"/>
      <c r="F34" s="79">
        <v>12000</v>
      </c>
      <c r="G34" s="8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 x14ac:dyDescent="0.25">
      <c r="A35" s="76"/>
      <c r="B35" s="74" t="s">
        <v>46</v>
      </c>
      <c r="C35" s="67">
        <v>20</v>
      </c>
      <c r="D35" s="72" t="s">
        <v>6</v>
      </c>
      <c r="E35" s="69">
        <v>350</v>
      </c>
      <c r="F35" s="79">
        <f>E35*C35</f>
        <v>7000</v>
      </c>
      <c r="G35" s="8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 x14ac:dyDescent="0.25">
      <c r="A36" s="76"/>
      <c r="B36" s="75"/>
      <c r="C36" s="67"/>
      <c r="D36" s="71" t="s">
        <v>5</v>
      </c>
      <c r="E36" s="69"/>
      <c r="F36" s="79">
        <f t="shared" ref="F36:F37" si="3">C36*E36</f>
        <v>0</v>
      </c>
      <c r="G36" s="8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 x14ac:dyDescent="0.25">
      <c r="A37" s="76"/>
      <c r="B37" s="97" t="s">
        <v>39</v>
      </c>
      <c r="C37" s="67"/>
      <c r="D37" s="71" t="s">
        <v>5</v>
      </c>
      <c r="E37" s="69"/>
      <c r="F37" s="79">
        <f t="shared" si="3"/>
        <v>0</v>
      </c>
      <c r="G37" s="8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 x14ac:dyDescent="0.25">
      <c r="A38" s="76"/>
      <c r="B38" s="74" t="s">
        <v>40</v>
      </c>
      <c r="C38" s="67"/>
      <c r="D38" s="69"/>
      <c r="E38" s="69"/>
      <c r="F38" s="79"/>
      <c r="G38" s="8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 x14ac:dyDescent="0.25">
      <c r="A39" s="77"/>
      <c r="B39" s="74" t="s">
        <v>41</v>
      </c>
      <c r="C39" s="68"/>
      <c r="D39" s="70"/>
      <c r="E39" s="70"/>
      <c r="F39" s="80">
        <v>8000</v>
      </c>
      <c r="G39" s="8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7"/>
    </row>
    <row r="40" spans="1:28" ht="12.75" customHeight="1" x14ac:dyDescent="0.25">
      <c r="A40" s="78"/>
      <c r="B40" s="74" t="s">
        <v>43</v>
      </c>
      <c r="C40" s="68"/>
      <c r="D40" s="70"/>
      <c r="E40" s="70"/>
      <c r="F40" s="80">
        <v>3000</v>
      </c>
      <c r="G40" s="8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customHeight="1" thickBot="1" x14ac:dyDescent="0.3">
      <c r="A41" s="76"/>
      <c r="B41" s="57" t="s">
        <v>44</v>
      </c>
      <c r="C41" s="67"/>
      <c r="D41" s="69"/>
      <c r="E41" s="69"/>
      <c r="F41" s="79">
        <v>5000</v>
      </c>
      <c r="G41" s="8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 thickBot="1" x14ac:dyDescent="0.3">
      <c r="A42" s="63" t="s">
        <v>42</v>
      </c>
      <c r="B42" s="23"/>
      <c r="C42" s="24"/>
      <c r="D42" s="25"/>
      <c r="E42" s="26"/>
      <c r="F42" s="81">
        <f>SUM(F23:F41)</f>
        <v>98000</v>
      </c>
      <c r="G42" s="8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 thickBot="1" x14ac:dyDescent="0.3">
      <c r="A43" s="35"/>
      <c r="B43" s="67"/>
      <c r="C43" s="67"/>
      <c r="D43" s="71"/>
      <c r="E43" s="69"/>
      <c r="F43" s="73"/>
      <c r="G43" s="6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 thickBot="1" x14ac:dyDescent="0.3">
      <c r="A44" s="37"/>
      <c r="B44" s="87" t="s">
        <v>47</v>
      </c>
      <c r="C44" s="38"/>
      <c r="D44" s="39"/>
      <c r="E44" s="39"/>
      <c r="F44" s="39">
        <f>F20+F42</f>
        <v>138724</v>
      </c>
      <c r="G44" s="17"/>
      <c r="H44" s="4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25">
      <c r="A45" s="36"/>
      <c r="B45" s="1"/>
      <c r="C45" s="1"/>
      <c r="D45" s="1"/>
      <c r="E45" s="1"/>
      <c r="F45" s="40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25">
      <c r="A46" s="36"/>
      <c r="B46" s="1"/>
      <c r="C46" s="1"/>
      <c r="D46" s="1"/>
      <c r="E46" s="1"/>
      <c r="F46" s="40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25">
      <c r="A47" s="36"/>
      <c r="B47" s="1"/>
      <c r="C47" s="1"/>
      <c r="D47" s="1"/>
      <c r="E47" s="1"/>
      <c r="F47" s="40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 x14ac:dyDescent="0.25">
      <c r="A48" s="41"/>
      <c r="B48" s="1"/>
      <c r="C48" s="1"/>
      <c r="D48" s="1"/>
      <c r="E48" s="1"/>
      <c r="F48" s="1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 x14ac:dyDescent="0.25">
      <c r="A49" s="41"/>
      <c r="B49" s="1"/>
      <c r="C49" s="1"/>
      <c r="D49" s="1"/>
      <c r="E49" s="1"/>
      <c r="F49" s="1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 x14ac:dyDescent="0.25">
      <c r="A50" s="41"/>
      <c r="B50" s="1"/>
      <c r="C50" s="1"/>
      <c r="D50" s="1"/>
      <c r="E50" s="1"/>
      <c r="F50" s="1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25">
      <c r="A51" s="41"/>
      <c r="B51" s="1"/>
      <c r="C51" s="1"/>
      <c r="D51" s="1"/>
      <c r="E51" s="1"/>
      <c r="F51" s="1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 x14ac:dyDescent="0.25">
      <c r="A52" s="41"/>
      <c r="B52" s="1"/>
      <c r="C52" s="1"/>
      <c r="D52" s="1"/>
      <c r="E52" s="1"/>
      <c r="F52" s="1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 x14ac:dyDescent="0.25">
      <c r="A53" s="41"/>
      <c r="B53" s="1"/>
      <c r="C53" s="1"/>
      <c r="D53" s="1"/>
      <c r="E53" s="1"/>
      <c r="F53" s="1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 x14ac:dyDescent="0.25">
      <c r="A54" s="41"/>
      <c r="B54" s="1"/>
      <c r="C54" s="1"/>
      <c r="D54" s="1"/>
      <c r="E54" s="1"/>
      <c r="F54" s="1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 x14ac:dyDescent="0.25">
      <c r="A55" s="41"/>
      <c r="B55" s="1"/>
      <c r="C55" s="1"/>
      <c r="D55" s="1"/>
      <c r="E55" s="1"/>
      <c r="F55" s="1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 x14ac:dyDescent="0.25">
      <c r="A56" s="41"/>
      <c r="B56" s="1"/>
      <c r="C56" s="1"/>
      <c r="D56" s="1"/>
      <c r="E56" s="1"/>
      <c r="F56" s="1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 x14ac:dyDescent="0.25">
      <c r="A57" s="41"/>
      <c r="B57" s="1"/>
      <c r="C57" s="1"/>
      <c r="D57" s="1"/>
      <c r="E57" s="1"/>
      <c r="F57" s="1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 x14ac:dyDescent="0.25">
      <c r="A58" s="41"/>
      <c r="B58" s="1"/>
      <c r="C58" s="1"/>
      <c r="D58" s="1"/>
      <c r="E58" s="1"/>
      <c r="F58" s="1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 x14ac:dyDescent="0.25">
      <c r="A59" s="41"/>
      <c r="B59" s="1"/>
      <c r="C59" s="1"/>
      <c r="D59" s="1"/>
      <c r="E59" s="1"/>
      <c r="F59" s="1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 x14ac:dyDescent="0.25">
      <c r="A60" s="41"/>
      <c r="B60" s="1"/>
      <c r="C60" s="1"/>
      <c r="D60" s="1"/>
      <c r="E60" s="1"/>
      <c r="F60" s="1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 x14ac:dyDescent="0.25">
      <c r="A61" s="41"/>
      <c r="B61" s="1"/>
      <c r="C61" s="1"/>
      <c r="D61" s="1"/>
      <c r="E61" s="1"/>
      <c r="F61" s="1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 x14ac:dyDescent="0.25">
      <c r="A62" s="41"/>
      <c r="B62" s="1"/>
      <c r="C62" s="1"/>
      <c r="D62" s="1"/>
      <c r="E62" s="1"/>
      <c r="F62" s="1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 x14ac:dyDescent="0.25">
      <c r="A63" s="41"/>
      <c r="B63" s="1"/>
      <c r="C63" s="1"/>
      <c r="D63" s="1"/>
      <c r="E63" s="1"/>
      <c r="F63" s="1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 x14ac:dyDescent="0.25">
      <c r="A64" s="41"/>
      <c r="B64" s="1"/>
      <c r="C64" s="1"/>
      <c r="D64" s="1"/>
      <c r="E64" s="1"/>
      <c r="F64" s="1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 x14ac:dyDescent="0.25">
      <c r="A65" s="41"/>
      <c r="B65" s="1"/>
      <c r="C65" s="1"/>
      <c r="D65" s="1"/>
      <c r="E65" s="1"/>
      <c r="F65" s="1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x14ac:dyDescent="0.25">
      <c r="A66" s="41"/>
      <c r="B66" s="1"/>
      <c r="C66" s="1"/>
      <c r="D66" s="1"/>
      <c r="E66" s="1"/>
      <c r="F66" s="1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 x14ac:dyDescent="0.25">
      <c r="A67" s="41"/>
      <c r="B67" s="1"/>
      <c r="C67" s="1"/>
      <c r="D67" s="1"/>
      <c r="E67" s="1"/>
      <c r="F67" s="1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 x14ac:dyDescent="0.25">
      <c r="A68" s="41"/>
      <c r="B68" s="1"/>
      <c r="C68" s="1"/>
      <c r="D68" s="1"/>
      <c r="E68" s="1"/>
      <c r="F68" s="1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 x14ac:dyDescent="0.25">
      <c r="A69" s="41"/>
      <c r="B69" s="1"/>
      <c r="C69" s="1"/>
      <c r="D69" s="1"/>
      <c r="E69" s="1"/>
      <c r="F69" s="1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 x14ac:dyDescent="0.25">
      <c r="A70" s="41"/>
      <c r="B70" s="1"/>
      <c r="C70" s="1"/>
      <c r="D70" s="1"/>
      <c r="E70" s="1"/>
      <c r="F70" s="1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 x14ac:dyDescent="0.25">
      <c r="A71" s="41"/>
      <c r="B71" s="1"/>
      <c r="C71" s="1"/>
      <c r="D71" s="1"/>
      <c r="E71" s="1"/>
      <c r="F71" s="1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 x14ac:dyDescent="0.25">
      <c r="A72" s="41"/>
      <c r="B72" s="1"/>
      <c r="C72" s="1"/>
      <c r="D72" s="1"/>
      <c r="E72" s="1"/>
      <c r="F72" s="1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 x14ac:dyDescent="0.25">
      <c r="A73" s="41"/>
      <c r="B73" s="1"/>
      <c r="C73" s="1"/>
      <c r="D73" s="1"/>
      <c r="E73" s="1"/>
      <c r="F73" s="1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25">
      <c r="A74" s="41"/>
      <c r="B74" s="1"/>
      <c r="C74" s="1"/>
      <c r="D74" s="1"/>
      <c r="E74" s="1"/>
      <c r="F74" s="1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25">
      <c r="A75" s="41"/>
      <c r="B75" s="1"/>
      <c r="C75" s="1"/>
      <c r="D75" s="1"/>
      <c r="E75" s="1"/>
      <c r="F75" s="1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25">
      <c r="A76" s="41"/>
      <c r="B76" s="1"/>
      <c r="C76" s="1"/>
      <c r="D76" s="1"/>
      <c r="E76" s="1"/>
      <c r="F76" s="1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25">
      <c r="A77" s="41"/>
      <c r="B77" s="1"/>
      <c r="C77" s="1"/>
      <c r="D77" s="1"/>
      <c r="E77" s="1"/>
      <c r="F77" s="1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25">
      <c r="A78" s="41"/>
      <c r="B78" s="1"/>
      <c r="C78" s="1"/>
      <c r="D78" s="1"/>
      <c r="E78" s="1"/>
      <c r="F78" s="1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25">
      <c r="A79" s="41"/>
      <c r="B79" s="1"/>
      <c r="C79" s="1"/>
      <c r="D79" s="1"/>
      <c r="E79" s="1"/>
      <c r="F79" s="1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25">
      <c r="A80" s="41"/>
      <c r="B80" s="1"/>
      <c r="C80" s="1"/>
      <c r="D80" s="1"/>
      <c r="E80" s="1"/>
      <c r="F80" s="1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25">
      <c r="A81" s="41"/>
      <c r="B81" s="1"/>
      <c r="C81" s="1"/>
      <c r="D81" s="1"/>
      <c r="E81" s="1"/>
      <c r="F81" s="1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25">
      <c r="A82" s="41"/>
      <c r="B82" s="1"/>
      <c r="C82" s="1"/>
      <c r="D82" s="1"/>
      <c r="E82" s="1"/>
      <c r="F82" s="1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25">
      <c r="A83" s="41"/>
      <c r="B83" s="1"/>
      <c r="C83" s="1"/>
      <c r="D83" s="1"/>
      <c r="E83" s="1"/>
      <c r="F83" s="1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25">
      <c r="A84" s="41"/>
      <c r="B84" s="1"/>
      <c r="C84" s="1"/>
      <c r="D84" s="1"/>
      <c r="E84" s="1"/>
      <c r="F84" s="1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25">
      <c r="A85" s="41"/>
      <c r="B85" s="1"/>
      <c r="C85" s="1"/>
      <c r="D85" s="1"/>
      <c r="E85" s="1"/>
      <c r="F85" s="1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25">
      <c r="A86" s="41"/>
      <c r="B86" s="1"/>
      <c r="C86" s="1"/>
      <c r="D86" s="1"/>
      <c r="E86" s="1"/>
      <c r="F86" s="1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25">
      <c r="A87" s="41"/>
      <c r="B87" s="1"/>
      <c r="C87" s="1"/>
      <c r="D87" s="1"/>
      <c r="E87" s="1"/>
      <c r="F87" s="1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25">
      <c r="A88" s="41"/>
      <c r="B88" s="1"/>
      <c r="C88" s="1"/>
      <c r="D88" s="1"/>
      <c r="E88" s="1"/>
      <c r="F88" s="1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25">
      <c r="A89" s="41"/>
      <c r="B89" s="1"/>
      <c r="C89" s="1"/>
      <c r="D89" s="1"/>
      <c r="E89" s="1"/>
      <c r="F89" s="1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25">
      <c r="A90" s="41"/>
      <c r="B90" s="1"/>
      <c r="C90" s="1"/>
      <c r="D90" s="1"/>
      <c r="E90" s="1"/>
      <c r="F90" s="1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25">
      <c r="A91" s="41"/>
      <c r="B91" s="1"/>
      <c r="C91" s="1"/>
      <c r="D91" s="1"/>
      <c r="E91" s="1"/>
      <c r="F91" s="1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25">
      <c r="A92" s="41"/>
      <c r="B92" s="1"/>
      <c r="C92" s="1"/>
      <c r="D92" s="1"/>
      <c r="E92" s="1"/>
      <c r="F92" s="1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25">
      <c r="A93" s="41"/>
      <c r="B93" s="1"/>
      <c r="C93" s="1"/>
      <c r="D93" s="1"/>
      <c r="E93" s="1"/>
      <c r="F93" s="1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25">
      <c r="A94" s="41"/>
      <c r="B94" s="1"/>
      <c r="C94" s="1"/>
      <c r="D94" s="1"/>
      <c r="E94" s="1"/>
      <c r="F94" s="1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25">
      <c r="A95" s="41"/>
      <c r="B95" s="1"/>
      <c r="C95" s="1"/>
      <c r="D95" s="1"/>
      <c r="E95" s="1"/>
      <c r="F95" s="1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25">
      <c r="A96" s="41"/>
      <c r="B96" s="1"/>
      <c r="C96" s="1"/>
      <c r="D96" s="1"/>
      <c r="E96" s="1"/>
      <c r="F96" s="1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25">
      <c r="A97" s="41"/>
      <c r="B97" s="1"/>
      <c r="C97" s="1"/>
      <c r="D97" s="1"/>
      <c r="E97" s="1"/>
      <c r="F97" s="1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25">
      <c r="A98" s="41"/>
      <c r="B98" s="1"/>
      <c r="C98" s="1"/>
      <c r="D98" s="1"/>
      <c r="E98" s="1"/>
      <c r="F98" s="1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25">
      <c r="A99" s="41"/>
      <c r="B99" s="1"/>
      <c r="C99" s="1"/>
      <c r="D99" s="1"/>
      <c r="E99" s="1"/>
      <c r="F99" s="1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25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25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25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25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25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25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25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25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25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25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25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25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25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25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25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25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25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25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25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25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25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25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25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25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25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25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25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25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25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25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25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25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25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25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25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25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25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25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25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25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25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25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25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25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25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25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25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25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25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25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25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25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25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25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25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25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25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25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25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25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25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25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25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25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25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25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25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25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25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25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25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25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25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25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25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25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25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25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25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25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25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25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25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25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25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25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25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25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25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25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25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25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25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25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25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25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25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25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25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25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25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25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25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25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25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25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25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25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25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25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25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25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25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25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25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25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25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25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25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25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25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25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25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25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25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25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25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25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25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25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25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25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25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25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25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25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25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25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25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25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25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25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25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25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25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25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25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25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25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25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25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25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25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25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25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25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25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25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25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25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25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25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25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25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25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25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25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25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25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25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25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25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25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25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25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25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25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25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25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25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25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25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25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25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25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25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25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25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25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25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25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25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25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25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25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25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25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25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25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25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25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25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25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25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25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25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25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25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25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25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25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25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25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25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25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25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25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25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25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25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25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25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25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25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25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25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25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25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25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25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25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25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25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25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25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25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25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25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25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25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25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25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25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25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25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25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25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25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25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25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25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25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25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25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25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25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25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25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25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25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25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25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25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25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25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25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25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25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25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25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25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25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25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25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25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25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25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25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25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25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25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25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25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25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25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25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25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25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25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25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25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25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25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25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25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25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25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25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25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25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25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25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25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25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25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25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25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25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25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25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25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25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25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25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25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25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25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25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25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25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25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25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25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25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25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25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25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25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25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25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25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25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25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25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25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25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25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25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25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25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25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25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25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25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25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25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25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25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25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25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25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25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25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25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25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25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25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25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25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25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25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25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25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25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25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25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25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25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25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25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25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25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25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25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25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25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25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25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25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25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25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25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25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25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25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25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25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25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25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25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25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25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25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25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25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25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25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25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25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25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25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25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25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25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25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25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25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25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25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25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25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25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25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25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25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25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25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25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25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25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25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25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25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25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25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25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25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25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25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25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25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25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25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25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25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25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25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25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25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25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25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25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25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25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25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25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25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25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25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25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25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25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25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25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25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25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25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25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25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25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25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25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25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25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25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25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25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25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25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25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25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25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25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25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25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25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25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25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25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25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25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25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25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25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25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25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25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25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25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25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25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25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25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25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25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25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25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25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25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25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25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25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25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25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25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25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25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25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25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25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25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25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25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25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25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25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25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25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25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25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25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25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25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25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25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25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25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25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25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25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25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25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25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25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25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25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25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25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25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25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25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25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25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25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25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25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25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25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25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25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25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25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25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25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25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25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25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25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25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25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25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25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25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25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25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25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25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25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25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25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25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25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25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25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25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25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25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25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25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25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25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25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25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25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25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25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25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25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25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25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25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25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25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25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25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25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25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25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25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25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25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25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25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25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25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25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25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25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25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25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25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25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25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25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25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25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25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25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25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25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25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25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25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25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25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25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25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25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25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25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25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25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25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25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25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25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25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25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25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25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25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25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25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25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25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25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25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25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25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25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25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25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25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25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25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25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25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25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25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25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25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25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25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25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25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25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25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25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25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25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25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25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25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25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25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25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25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25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25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25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25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25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25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25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25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25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25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25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25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25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25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25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25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25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25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25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25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25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25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25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25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25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25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25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25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25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25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25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25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25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25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25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25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25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25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25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25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25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25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25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25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25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25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25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25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25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25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25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25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25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25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25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25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25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25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25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25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25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25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25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25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25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25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25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25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25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25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25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25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25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25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25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25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25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25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25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</sheetData>
  <mergeCells count="6">
    <mergeCell ref="G6:G7"/>
    <mergeCell ref="E4:F4"/>
    <mergeCell ref="A21:B21"/>
    <mergeCell ref="A9:B9"/>
    <mergeCell ref="A6:B7"/>
    <mergeCell ref="C6:F6"/>
  </mergeCells>
  <pageMargins left="0.25" right="0.25" top="0.75" bottom="0.75" header="0.3" footer="0.3"/>
  <pageSetup scale="31" fitToHeight="0" orientation="landscape" r:id="rId1"/>
  <headerFooter>
    <oddFooter>&amp;RGRAN.FT.035 Rev.003, 5/27/2015 FO.FOGM.FT.004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</vt:lpstr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СКЦ Плоскирів</dc:creator>
  <cp:lastModifiedBy>Марина</cp:lastModifiedBy>
  <cp:lastPrinted>2018-09-18T12:06:33Z</cp:lastPrinted>
  <dcterms:created xsi:type="dcterms:W3CDTF">2018-09-18T12:06:54Z</dcterms:created>
  <dcterms:modified xsi:type="dcterms:W3CDTF">2018-09-21T13:26:24Z</dcterms:modified>
</cp:coreProperties>
</file>